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0455" windowHeight="4110" activeTab="0"/>
  </bookViews>
  <sheets>
    <sheet name="stocarska proizvodnja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<sst xmlns="http://schemas.openxmlformats.org/spreadsheetml/2006/main" count="65" uniqueCount="59">
  <si>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Београд</t>
  </si>
  <si>
    <t>Шумадија и Западна Србија</t>
  </si>
  <si>
    <t>Јужна и Источна Србија</t>
  </si>
  <si>
    <t>Војводина</t>
  </si>
  <si>
    <t>Град Београд</t>
  </si>
  <si>
    <t>Мачвански</t>
  </si>
  <si>
    <t>Колубарски</t>
  </si>
  <si>
    <t>Златиборски</t>
  </si>
  <si>
    <t xml:space="preserve">Моравички </t>
  </si>
  <si>
    <t>Рашки</t>
  </si>
  <si>
    <t>Шумадијски</t>
  </si>
  <si>
    <t>Поморавски</t>
  </si>
  <si>
    <t>Расински</t>
  </si>
  <si>
    <t>Подунавски</t>
  </si>
  <si>
    <t>Браничевски</t>
  </si>
  <si>
    <t>Борски</t>
  </si>
  <si>
    <t>Зајечарски</t>
  </si>
  <si>
    <t>Топлички</t>
  </si>
  <si>
    <t>Нишавски</t>
  </si>
  <si>
    <t>Пиротски</t>
  </si>
  <si>
    <t>Јабланички</t>
  </si>
  <si>
    <t>Пчињски</t>
  </si>
  <si>
    <t>Севернобачки</t>
  </si>
  <si>
    <t>Западнобачки</t>
  </si>
  <si>
    <t>Јужнобачки</t>
  </si>
  <si>
    <t>Севернобанатски</t>
  </si>
  <si>
    <t>Средњобанатски</t>
  </si>
  <si>
    <t>Јужнобанатски</t>
  </si>
  <si>
    <t>Сремски</t>
  </si>
  <si>
    <t>Укупно</t>
  </si>
  <si>
    <t>Животињска врста</t>
  </si>
  <si>
    <t>Категорија</t>
  </si>
  <si>
    <t>музне краве</t>
  </si>
  <si>
    <t>остала говеда</t>
  </si>
  <si>
    <t>говеда за тов</t>
  </si>
  <si>
    <t>приплодне овце</t>
  </si>
  <si>
    <t>остале овце</t>
  </si>
  <si>
    <t>говеда</t>
  </si>
  <si>
    <t>овце</t>
  </si>
  <si>
    <t>козе</t>
  </si>
  <si>
    <t>приплодне козе</t>
  </si>
  <si>
    <t>остале козе</t>
  </si>
  <si>
    <t>свиње</t>
  </si>
  <si>
    <t>свиње за тов</t>
  </si>
  <si>
    <t>коњи</t>
  </si>
  <si>
    <t>живина</t>
  </si>
  <si>
    <t>коке носиље</t>
  </si>
  <si>
    <t>товни пилићи</t>
  </si>
  <si>
    <t>ћурке</t>
  </si>
  <si>
    <t>пчеле</t>
  </si>
  <si>
    <t>пчелиња друштва</t>
  </si>
  <si>
    <t>Регион / округ</t>
  </si>
  <si>
    <t>Укупно регион</t>
  </si>
  <si>
    <t xml:space="preserve">Укупно Србија </t>
  </si>
  <si>
    <t>гуске</t>
  </si>
  <si>
    <t>патке</t>
  </si>
  <si>
    <t>остале свиње</t>
  </si>
  <si>
    <t>Укупно
 регион</t>
  </si>
  <si>
    <t>ОРГАНСКА СТОЧАРСКА ПРОИЗВОДЊА У 2022. ГОДИНИ ПО ОКРУЗИМА И РЕГИОНИМА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</si>
</sst>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#,##0.0"/>
    <numFmt numFmtId="174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0.4999699890613556"/>
      <name val="Times New Roman"/>
      <family val="1"/>
    </font>
    <font>
      <b/>
      <sz val="11"/>
      <color theme="0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174" fontId="46" fillId="0" borderId="0" xfId="0" applyNumberFormat="1" applyFont="1" applyAlignment="1">
      <alignment/>
    </xf>
    <xf numFmtId="174" fontId="47" fillId="0" borderId="10" xfId="0" applyNumberFormat="1" applyFont="1" applyFill="1" applyBorder="1" applyAlignment="1">
      <alignment/>
    </xf>
    <xf numFmtId="174" fontId="47" fillId="0" borderId="11" xfId="0" applyNumberFormat="1" applyFont="1" applyFill="1" applyBorder="1" applyAlignment="1">
      <alignment/>
    </xf>
    <xf numFmtId="174" fontId="2" fillId="0" borderId="12" xfId="0" applyNumberFormat="1" applyFont="1" applyFill="1" applyBorder="1" applyAlignment="1">
      <alignment/>
    </xf>
    <xf numFmtId="174" fontId="47" fillId="0" borderId="13" xfId="0" applyNumberFormat="1" applyFont="1" applyFill="1" applyBorder="1" applyAlignment="1">
      <alignment/>
    </xf>
    <xf numFmtId="174" fontId="47" fillId="0" borderId="14" xfId="0" applyNumberFormat="1" applyFont="1" applyFill="1" applyBorder="1" applyAlignment="1">
      <alignment/>
    </xf>
    <xf numFmtId="174" fontId="47" fillId="0" borderId="15" xfId="0" applyNumberFormat="1" applyFont="1" applyFill="1" applyBorder="1" applyAlignment="1">
      <alignment/>
    </xf>
    <xf numFmtId="174" fontId="48" fillId="0" borderId="16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4" fontId="48" fillId="0" borderId="18" xfId="0" applyNumberFormat="1" applyFont="1" applyBorder="1" applyAlignment="1">
      <alignment horizontal="center" vertical="center"/>
    </xf>
    <xf numFmtId="174" fontId="48" fillId="0" borderId="19" xfId="0" applyNumberFormat="1" applyFont="1" applyFill="1" applyBorder="1" applyAlignment="1">
      <alignment horizontal="center" vertical="center"/>
    </xf>
    <xf numFmtId="174" fontId="48" fillId="0" borderId="20" xfId="0" applyNumberFormat="1" applyFont="1" applyFill="1" applyBorder="1" applyAlignment="1">
      <alignment horizontal="center" vertical="center"/>
    </xf>
    <xf numFmtId="174" fontId="48" fillId="0" borderId="21" xfId="0" applyNumberFormat="1" applyFont="1" applyFill="1" applyBorder="1" applyAlignment="1">
      <alignment horizontal="center" vertical="center"/>
    </xf>
    <xf numFmtId="174" fontId="48" fillId="0" borderId="19" xfId="0" applyNumberFormat="1" applyFont="1" applyBorder="1" applyAlignment="1">
      <alignment horizontal="center" vertical="center"/>
    </xf>
    <xf numFmtId="174" fontId="47" fillId="4" borderId="22" xfId="0" applyNumberFormat="1" applyFont="1" applyFill="1" applyBorder="1" applyAlignment="1">
      <alignment/>
    </xf>
    <xf numFmtId="174" fontId="48" fillId="0" borderId="23" xfId="0" applyNumberFormat="1" applyFont="1" applyBorder="1" applyAlignment="1">
      <alignment horizontal="center" vertical="center" wrapText="1"/>
    </xf>
    <xf numFmtId="174" fontId="48" fillId="0" borderId="24" xfId="0" applyNumberFormat="1" applyFont="1" applyBorder="1" applyAlignment="1">
      <alignment horizontal="center" vertical="center"/>
    </xf>
    <xf numFmtId="174" fontId="48" fillId="0" borderId="21" xfId="0" applyNumberFormat="1" applyFont="1" applyBorder="1" applyAlignment="1">
      <alignment horizontal="center" vertical="center"/>
    </xf>
    <xf numFmtId="174" fontId="49" fillId="0" borderId="25" xfId="0" applyNumberFormat="1" applyFont="1" applyBorder="1" applyAlignment="1">
      <alignment horizontal="center" vertical="center"/>
    </xf>
    <xf numFmtId="1" fontId="50" fillId="10" borderId="10" xfId="0" applyNumberFormat="1" applyFont="1" applyFill="1" applyBorder="1" applyAlignment="1">
      <alignment/>
    </xf>
    <xf numFmtId="1" fontId="50" fillId="10" borderId="11" xfId="0" applyNumberFormat="1" applyFont="1" applyFill="1" applyBorder="1" applyAlignment="1">
      <alignment/>
    </xf>
    <xf numFmtId="1" fontId="50" fillId="10" borderId="12" xfId="0" applyNumberFormat="1" applyFont="1" applyFill="1" applyBorder="1" applyAlignment="1">
      <alignment/>
    </xf>
    <xf numFmtId="1" fontId="50" fillId="10" borderId="13" xfId="0" applyNumberFormat="1" applyFont="1" applyFill="1" applyBorder="1" applyAlignment="1">
      <alignment/>
    </xf>
    <xf numFmtId="1" fontId="2" fillId="10" borderId="1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46" fillId="0" borderId="0" xfId="0" applyNumberFormat="1" applyFont="1" applyAlignment="1">
      <alignment/>
    </xf>
    <xf numFmtId="1" fontId="3" fillId="10" borderId="22" xfId="0" applyNumberFormat="1" applyFont="1" applyFill="1" applyBorder="1" applyAlignment="1">
      <alignment/>
    </xf>
    <xf numFmtId="174" fontId="48" fillId="0" borderId="17" xfId="0" applyNumberFormat="1" applyFont="1" applyBorder="1" applyAlignment="1">
      <alignment horizontal="left" vertical="top"/>
    </xf>
    <xf numFmtId="174" fontId="47" fillId="4" borderId="17" xfId="0" applyNumberFormat="1" applyFont="1" applyFill="1" applyBorder="1" applyAlignment="1">
      <alignment/>
    </xf>
    <xf numFmtId="174" fontId="47" fillId="4" borderId="26" xfId="0" applyNumberFormat="1" applyFont="1" applyFill="1" applyBorder="1" applyAlignment="1">
      <alignment/>
    </xf>
    <xf numFmtId="1" fontId="51" fillId="10" borderId="22" xfId="0" applyNumberFormat="1" applyFont="1" applyFill="1" applyBorder="1" applyAlignment="1">
      <alignment/>
    </xf>
    <xf numFmtId="1" fontId="51" fillId="10" borderId="17" xfId="0" applyNumberFormat="1" applyFont="1" applyFill="1" applyBorder="1" applyAlignment="1">
      <alignment/>
    </xf>
    <xf numFmtId="0" fontId="48" fillId="0" borderId="27" xfId="0" applyFont="1" applyBorder="1" applyAlignment="1">
      <alignment horizontal="center" vertical="center" wrapText="1"/>
    </xf>
    <xf numFmtId="1" fontId="50" fillId="10" borderId="28" xfId="0" applyNumberFormat="1" applyFont="1" applyFill="1" applyBorder="1" applyAlignment="1">
      <alignment/>
    </xf>
    <xf numFmtId="174" fontId="3" fillId="0" borderId="17" xfId="0" applyNumberFormat="1" applyFont="1" applyFill="1" applyBorder="1" applyAlignment="1">
      <alignment horizontal="left" vertical="top"/>
    </xf>
    <xf numFmtId="174" fontId="48" fillId="0" borderId="29" xfId="0" applyNumberFormat="1" applyFont="1" applyBorder="1" applyAlignment="1">
      <alignment horizontal="center" vertical="center" wrapText="1"/>
    </xf>
    <xf numFmtId="1" fontId="3" fillId="10" borderId="17" xfId="0" applyNumberFormat="1" applyFont="1" applyFill="1" applyBorder="1" applyAlignment="1">
      <alignment/>
    </xf>
    <xf numFmtId="3" fontId="50" fillId="0" borderId="18" xfId="0" applyNumberFormat="1" applyFont="1" applyFill="1" applyBorder="1" applyAlignment="1">
      <alignment/>
    </xf>
    <xf numFmtId="3" fontId="50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10" borderId="23" xfId="0" applyNumberFormat="1" applyFont="1" applyFill="1" applyBorder="1" applyAlignment="1">
      <alignment/>
    </xf>
    <xf numFmtId="3" fontId="3" fillId="16" borderId="10" xfId="0" applyNumberFormat="1" applyFont="1" applyFill="1" applyBorder="1" applyAlignment="1">
      <alignment/>
    </xf>
    <xf numFmtId="3" fontId="50" fillId="0" borderId="30" xfId="0" applyNumberFormat="1" applyFont="1" applyFill="1" applyBorder="1" applyAlignment="1">
      <alignment/>
    </xf>
    <xf numFmtId="3" fontId="50" fillId="0" borderId="31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10" borderId="32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50" fillId="0" borderId="33" xfId="0" applyNumberFormat="1" applyFont="1" applyFill="1" applyBorder="1" applyAlignment="1">
      <alignment/>
    </xf>
    <xf numFmtId="3" fontId="2" fillId="10" borderId="34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4" borderId="35" xfId="0" applyNumberFormat="1" applyFont="1" applyFill="1" applyBorder="1" applyAlignment="1">
      <alignment/>
    </xf>
    <xf numFmtId="3" fontId="50" fillId="4" borderId="36" xfId="0" applyNumberFormat="1" applyFont="1" applyFill="1" applyBorder="1" applyAlignment="1">
      <alignment/>
    </xf>
    <xf numFmtId="3" fontId="2" fillId="4" borderId="36" xfId="0" applyNumberFormat="1" applyFont="1" applyFill="1" applyBorder="1" applyAlignment="1">
      <alignment/>
    </xf>
    <xf numFmtId="3" fontId="3" fillId="10" borderId="37" xfId="0" applyNumberFormat="1" applyFont="1" applyFill="1" applyBorder="1" applyAlignment="1">
      <alignment/>
    </xf>
    <xf numFmtId="3" fontId="4" fillId="16" borderId="22" xfId="0" applyNumberFormat="1" applyFont="1" applyFill="1" applyBorder="1" applyAlignment="1">
      <alignment/>
    </xf>
    <xf numFmtId="3" fontId="50" fillId="0" borderId="38" xfId="0" applyNumberFormat="1" applyFont="1" applyFill="1" applyBorder="1" applyAlignment="1">
      <alignment/>
    </xf>
    <xf numFmtId="3" fontId="50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3" fillId="16" borderId="13" xfId="0" applyNumberFormat="1" applyFont="1" applyFill="1" applyBorder="1" applyAlignment="1">
      <alignment/>
    </xf>
    <xf numFmtId="3" fontId="50" fillId="10" borderId="32" xfId="0" applyNumberFormat="1" applyFont="1" applyFill="1" applyBorder="1" applyAlignment="1">
      <alignment/>
    </xf>
    <xf numFmtId="3" fontId="50" fillId="4" borderId="35" xfId="0" applyNumberFormat="1" applyFont="1" applyFill="1" applyBorder="1" applyAlignment="1">
      <alignment/>
    </xf>
    <xf numFmtId="3" fontId="3" fillId="10" borderId="40" xfId="0" applyNumberFormat="1" applyFont="1" applyFill="1" applyBorder="1" applyAlignment="1">
      <alignment/>
    </xf>
    <xf numFmtId="3" fontId="2" fillId="10" borderId="41" xfId="0" applyNumberFormat="1" applyFont="1" applyFill="1" applyBorder="1" applyAlignment="1">
      <alignment/>
    </xf>
    <xf numFmtId="3" fontId="50" fillId="0" borderId="42" xfId="0" applyNumberFormat="1" applyFont="1" applyFill="1" applyBorder="1" applyAlignment="1">
      <alignment/>
    </xf>
    <xf numFmtId="3" fontId="50" fillId="10" borderId="43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/>
    </xf>
    <xf numFmtId="3" fontId="4" fillId="16" borderId="44" xfId="0" applyNumberFormat="1" applyFont="1" applyFill="1" applyBorder="1" applyAlignment="1">
      <alignment/>
    </xf>
    <xf numFmtId="3" fontId="2" fillId="10" borderId="43" xfId="0" applyNumberFormat="1" applyFont="1" applyFill="1" applyBorder="1" applyAlignment="1">
      <alignment/>
    </xf>
    <xf numFmtId="3" fontId="50" fillId="4" borderId="45" xfId="0" applyNumberFormat="1" applyFont="1" applyFill="1" applyBorder="1" applyAlignment="1">
      <alignment/>
    </xf>
    <xf numFmtId="3" fontId="2" fillId="4" borderId="45" xfId="0" applyNumberFormat="1" applyFont="1" applyFill="1" applyBorder="1" applyAlignment="1">
      <alignment/>
    </xf>
    <xf numFmtId="3" fontId="50" fillId="4" borderId="24" xfId="0" applyNumberFormat="1" applyFont="1" applyFill="1" applyBorder="1" applyAlignment="1">
      <alignment/>
    </xf>
    <xf numFmtId="3" fontId="50" fillId="4" borderId="21" xfId="0" applyNumberFormat="1" applyFont="1" applyFill="1" applyBorder="1" applyAlignment="1">
      <alignment/>
    </xf>
    <xf numFmtId="3" fontId="51" fillId="10" borderId="29" xfId="0" applyNumberFormat="1" applyFont="1" applyFill="1" applyBorder="1" applyAlignment="1">
      <alignment/>
    </xf>
    <xf numFmtId="3" fontId="4" fillId="16" borderId="1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50" fillId="0" borderId="45" xfId="0" applyNumberFormat="1" applyFont="1" applyFill="1" applyBorder="1" applyAlignment="1">
      <alignment/>
    </xf>
    <xf numFmtId="3" fontId="50" fillId="0" borderId="47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10" borderId="37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/>
    </xf>
    <xf numFmtId="3" fontId="2" fillId="4" borderId="21" xfId="0" applyNumberFormat="1" applyFont="1" applyFill="1" applyBorder="1" applyAlignment="1">
      <alignment/>
    </xf>
    <xf numFmtId="3" fontId="3" fillId="10" borderId="48" xfId="0" applyNumberFormat="1" applyFont="1" applyFill="1" applyBorder="1" applyAlignment="1">
      <alignment/>
    </xf>
    <xf numFmtId="3" fontId="4" fillId="16" borderId="26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50" fillId="0" borderId="49" xfId="0" applyNumberFormat="1" applyFont="1" applyFill="1" applyBorder="1" applyAlignment="1">
      <alignment/>
    </xf>
    <xf numFmtId="3" fontId="50" fillId="0" borderId="46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3" fillId="10" borderId="50" xfId="0" applyNumberFormat="1" applyFont="1" applyFill="1" applyBorder="1" applyAlignment="1">
      <alignment/>
    </xf>
    <xf numFmtId="3" fontId="50" fillId="10" borderId="41" xfId="0" applyNumberFormat="1" applyFont="1" applyFill="1" applyBorder="1" applyAlignment="1">
      <alignment/>
    </xf>
    <xf numFmtId="3" fontId="50" fillId="10" borderId="37" xfId="0" applyNumberFormat="1" applyFont="1" applyFill="1" applyBorder="1" applyAlignment="1">
      <alignment/>
    </xf>
    <xf numFmtId="3" fontId="2" fillId="4" borderId="24" xfId="0" applyNumberFormat="1" applyFont="1" applyFill="1" applyBorder="1" applyAlignment="1">
      <alignment/>
    </xf>
    <xf numFmtId="3" fontId="51" fillId="10" borderId="23" xfId="0" applyNumberFormat="1" applyFont="1" applyFill="1" applyBorder="1" applyAlignment="1">
      <alignment/>
    </xf>
    <xf numFmtId="3" fontId="50" fillId="0" borderId="51" xfId="0" applyNumberFormat="1" applyFont="1" applyFill="1" applyBorder="1" applyAlignment="1">
      <alignment/>
    </xf>
    <xf numFmtId="3" fontId="2" fillId="10" borderId="48" xfId="0" applyNumberFormat="1" applyFont="1" applyFill="1" applyBorder="1" applyAlignment="1">
      <alignment/>
    </xf>
    <xf numFmtId="3" fontId="51" fillId="10" borderId="50" xfId="0" applyNumberFormat="1" applyFont="1" applyFill="1" applyBorder="1" applyAlignment="1">
      <alignment/>
    </xf>
    <xf numFmtId="3" fontId="50" fillId="10" borderId="23" xfId="0" applyNumberFormat="1" applyFont="1" applyFill="1" applyBorder="1" applyAlignment="1">
      <alignment/>
    </xf>
    <xf numFmtId="174" fontId="48" fillId="0" borderId="52" xfId="0" applyNumberFormat="1" applyFont="1" applyFill="1" applyBorder="1" applyAlignment="1">
      <alignment horizontal="left" vertical="top"/>
    </xf>
    <xf numFmtId="174" fontId="48" fillId="0" borderId="14" xfId="0" applyNumberFormat="1" applyFont="1" applyFill="1" applyBorder="1" applyAlignment="1">
      <alignment horizontal="left" vertical="top"/>
    </xf>
    <xf numFmtId="174" fontId="48" fillId="0" borderId="26" xfId="0" applyNumberFormat="1" applyFont="1" applyFill="1" applyBorder="1" applyAlignment="1">
      <alignment horizontal="left" vertical="top"/>
    </xf>
    <xf numFmtId="174" fontId="3" fillId="0" borderId="52" xfId="0" applyNumberFormat="1" applyFont="1" applyFill="1" applyBorder="1" applyAlignment="1">
      <alignment horizontal="left" vertical="top"/>
    </xf>
    <xf numFmtId="174" fontId="3" fillId="0" borderId="14" xfId="0" applyNumberFormat="1" applyFont="1" applyFill="1" applyBorder="1" applyAlignment="1">
      <alignment horizontal="left" vertical="top"/>
    </xf>
    <xf numFmtId="174" fontId="3" fillId="0" borderId="26" xfId="0" applyNumberFormat="1" applyFont="1" applyFill="1" applyBorder="1" applyAlignment="1">
      <alignment horizontal="left" vertical="top"/>
    </xf>
    <xf numFmtId="174" fontId="48" fillId="0" borderId="14" xfId="0" applyNumberFormat="1" applyFont="1" applyFill="1" applyBorder="1" applyAlignment="1">
      <alignment horizontal="left" vertical="top" wrapText="1"/>
    </xf>
    <xf numFmtId="174" fontId="48" fillId="0" borderId="26" xfId="0" applyNumberFormat="1" applyFont="1" applyFill="1" applyBorder="1" applyAlignment="1">
      <alignment horizontal="left" vertical="top" wrapText="1"/>
    </xf>
    <xf numFmtId="0" fontId="49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174" fontId="49" fillId="0" borderId="56" xfId="0" applyNumberFormat="1" applyFont="1" applyBorder="1" applyAlignment="1">
      <alignment horizontal="center" vertical="center"/>
    </xf>
    <xf numFmtId="174" fontId="49" fillId="0" borderId="57" xfId="0" applyNumberFormat="1" applyFont="1" applyBorder="1" applyAlignment="1">
      <alignment horizontal="center" vertical="center"/>
    </xf>
    <xf numFmtId="174" fontId="5" fillId="0" borderId="44" xfId="0" applyNumberFormat="1" applyFont="1" applyBorder="1" applyAlignment="1">
      <alignment horizontal="center" vertical="center" wrapText="1"/>
    </xf>
    <xf numFmtId="174" fontId="5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="80" zoomScaleNormal="80" workbookViewId="0" topLeftCell="M1">
      <selection activeCell="F27" sqref="F27"/>
    </sheetView>
  </sheetViews>
  <sheetFormatPr defaultColWidth="9.140625" defaultRowHeight="15"/>
  <cols>
    <col min="1" max="1" width="16.7109375" style="0" customWidth="1"/>
    <col min="2" max="2" width="18.57421875" style="0" customWidth="1"/>
    <col min="3" max="4" width="14.28125" style="1" customWidth="1"/>
    <col min="5" max="11" width="14.28125" style="2" customWidth="1"/>
    <col min="12" max="22" width="14.28125" style="1" customWidth="1"/>
    <col min="23" max="30" width="18.57421875" style="1" customWidth="1"/>
    <col min="31" max="31" width="21.8515625" style="1" customWidth="1"/>
    <col min="32" max="32" width="10.28125" style="0" bestFit="1" customWidth="1"/>
    <col min="33" max="33" width="19.140625" style="27" customWidth="1"/>
    <col min="34" max="34" width="11.00390625" style="1" customWidth="1"/>
    <col min="35" max="35" width="10.140625" style="1" customWidth="1"/>
    <col min="36" max="36" width="9.8515625" style="1" customWidth="1"/>
    <col min="37" max="37" width="9.140625" style="1" customWidth="1"/>
  </cols>
  <sheetData>
    <row r="1" spans="1:31" ht="45" customHeight="1" thickBot="1">
      <c r="A1" s="114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6"/>
    </row>
    <row r="2" spans="1:31" ht="36.75" customHeight="1" thickBot="1" thickTop="1">
      <c r="A2" s="112" t="s">
        <v>51</v>
      </c>
      <c r="B2" s="113"/>
      <c r="C2" s="21" t="s">
        <v>0</v>
      </c>
      <c r="D2" s="117" t="s">
        <v>1</v>
      </c>
      <c r="E2" s="118"/>
      <c r="F2" s="118"/>
      <c r="G2" s="118"/>
      <c r="H2" s="118"/>
      <c r="I2" s="118"/>
      <c r="J2" s="118"/>
      <c r="K2" s="118"/>
      <c r="L2" s="118"/>
      <c r="M2" s="117" t="s">
        <v>2</v>
      </c>
      <c r="N2" s="118"/>
      <c r="O2" s="118"/>
      <c r="P2" s="118"/>
      <c r="Q2" s="118"/>
      <c r="R2" s="118"/>
      <c r="S2" s="118"/>
      <c r="T2" s="118"/>
      <c r="U2" s="118"/>
      <c r="V2" s="118"/>
      <c r="W2" s="117" t="s">
        <v>3</v>
      </c>
      <c r="X2" s="118"/>
      <c r="Y2" s="118"/>
      <c r="Z2" s="118"/>
      <c r="AA2" s="118"/>
      <c r="AB2" s="118"/>
      <c r="AC2" s="118"/>
      <c r="AD2" s="118"/>
      <c r="AE2" s="119" t="s">
        <v>53</v>
      </c>
    </row>
    <row r="3" spans="1:36" ht="34.5" customHeight="1" thickBot="1">
      <c r="A3" s="36" t="s">
        <v>30</v>
      </c>
      <c r="B3" s="11" t="s">
        <v>31</v>
      </c>
      <c r="C3" s="10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3" t="s">
        <v>9</v>
      </c>
      <c r="I3" s="13" t="s">
        <v>10</v>
      </c>
      <c r="J3" s="13" t="s">
        <v>11</v>
      </c>
      <c r="K3" s="16" t="s">
        <v>12</v>
      </c>
      <c r="L3" s="18" t="s">
        <v>52</v>
      </c>
      <c r="M3" s="19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0" t="s">
        <v>18</v>
      </c>
      <c r="S3" s="20" t="s">
        <v>19</v>
      </c>
      <c r="T3" s="20" t="s">
        <v>20</v>
      </c>
      <c r="U3" s="20" t="s">
        <v>21</v>
      </c>
      <c r="V3" s="39" t="s">
        <v>52</v>
      </c>
      <c r="W3" s="19" t="s">
        <v>22</v>
      </c>
      <c r="X3" s="20" t="s">
        <v>23</v>
      </c>
      <c r="Y3" s="20" t="s">
        <v>24</v>
      </c>
      <c r="Z3" s="20" t="s">
        <v>25</v>
      </c>
      <c r="AA3" s="20" t="s">
        <v>26</v>
      </c>
      <c r="AB3" s="20" t="s">
        <v>27</v>
      </c>
      <c r="AC3" s="20" t="s">
        <v>28</v>
      </c>
      <c r="AD3" s="39" t="s">
        <v>57</v>
      </c>
      <c r="AE3" s="120"/>
      <c r="AH3"/>
      <c r="AI3"/>
      <c r="AJ3"/>
    </row>
    <row r="4" spans="1:33" s="1" customFormat="1" ht="15">
      <c r="A4" s="104" t="s">
        <v>37</v>
      </c>
      <c r="B4" s="4" t="s">
        <v>32</v>
      </c>
      <c r="C4" s="22">
        <v>0</v>
      </c>
      <c r="D4" s="41">
        <v>0</v>
      </c>
      <c r="E4" s="42">
        <v>0</v>
      </c>
      <c r="F4" s="43">
        <v>874</v>
      </c>
      <c r="G4" s="43">
        <v>724</v>
      </c>
      <c r="H4" s="43">
        <v>1486</v>
      </c>
      <c r="I4" s="42">
        <v>0</v>
      </c>
      <c r="J4" s="42">
        <v>0</v>
      </c>
      <c r="K4" s="43">
        <v>18</v>
      </c>
      <c r="L4" s="44">
        <f aca="true" t="shared" si="0" ref="L4:L22">K4+J4+I4+H4+G4+F4+E4+D4</f>
        <v>3102</v>
      </c>
      <c r="M4" s="41">
        <v>0</v>
      </c>
      <c r="N4" s="42">
        <v>0</v>
      </c>
      <c r="O4" s="42">
        <v>0</v>
      </c>
      <c r="P4" s="42">
        <v>0</v>
      </c>
      <c r="Q4" s="43">
        <v>118</v>
      </c>
      <c r="R4" s="42">
        <v>0</v>
      </c>
      <c r="S4" s="43">
        <v>365</v>
      </c>
      <c r="T4" s="43">
        <v>35</v>
      </c>
      <c r="U4" s="43">
        <v>83</v>
      </c>
      <c r="V4" s="44">
        <f aca="true" t="shared" si="1" ref="V4:V24">U4+T4+S4+R4+Q4+P4+O4+N4+M4</f>
        <v>601</v>
      </c>
      <c r="W4" s="90">
        <v>74</v>
      </c>
      <c r="X4" s="42">
        <v>0</v>
      </c>
      <c r="Y4" s="43">
        <v>968</v>
      </c>
      <c r="Z4" s="42">
        <v>0</v>
      </c>
      <c r="AA4" s="42">
        <v>0</v>
      </c>
      <c r="AB4" s="43">
        <v>62</v>
      </c>
      <c r="AC4" s="43">
        <v>145</v>
      </c>
      <c r="AD4" s="44">
        <f aca="true" t="shared" si="2" ref="AD4:AD24">AC4+AB4+AA4+Z4+Y4+X4+W4</f>
        <v>1249</v>
      </c>
      <c r="AE4" s="45">
        <f aca="true" t="shared" si="3" ref="AE4:AE24">AD4+V4+L4+C4</f>
        <v>4952</v>
      </c>
      <c r="AG4" s="27"/>
    </row>
    <row r="5" spans="1:33" s="1" customFormat="1" ht="15">
      <c r="A5" s="105"/>
      <c r="B5" s="5" t="s">
        <v>34</v>
      </c>
      <c r="C5" s="23">
        <v>0</v>
      </c>
      <c r="D5" s="46">
        <v>0</v>
      </c>
      <c r="E5" s="47">
        <v>0</v>
      </c>
      <c r="F5" s="48">
        <v>101</v>
      </c>
      <c r="G5" s="48">
        <v>159</v>
      </c>
      <c r="H5" s="48">
        <v>393</v>
      </c>
      <c r="I5" s="47">
        <v>0</v>
      </c>
      <c r="J5" s="47">
        <v>0</v>
      </c>
      <c r="K5" s="47">
        <v>0</v>
      </c>
      <c r="L5" s="49">
        <f t="shared" si="0"/>
        <v>653</v>
      </c>
      <c r="M5" s="46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8">
        <v>182</v>
      </c>
      <c r="T5" s="47">
        <v>0</v>
      </c>
      <c r="U5" s="48">
        <v>4</v>
      </c>
      <c r="V5" s="49">
        <f t="shared" si="1"/>
        <v>186</v>
      </c>
      <c r="W5" s="51">
        <v>2</v>
      </c>
      <c r="X5" s="47">
        <v>0</v>
      </c>
      <c r="Y5" s="48">
        <v>876</v>
      </c>
      <c r="Z5" s="47">
        <v>0</v>
      </c>
      <c r="AA5" s="47">
        <v>0</v>
      </c>
      <c r="AB5" s="47">
        <v>0</v>
      </c>
      <c r="AC5" s="47">
        <v>0</v>
      </c>
      <c r="AD5" s="49">
        <f t="shared" si="2"/>
        <v>878</v>
      </c>
      <c r="AE5" s="50">
        <f t="shared" si="3"/>
        <v>1717</v>
      </c>
      <c r="AG5" s="27"/>
    </row>
    <row r="6" spans="1:33" s="1" customFormat="1" ht="15.75" thickBot="1">
      <c r="A6" s="105"/>
      <c r="B6" s="6" t="s">
        <v>33</v>
      </c>
      <c r="C6" s="24">
        <v>0</v>
      </c>
      <c r="D6" s="91">
        <v>0</v>
      </c>
      <c r="E6" s="53">
        <v>0</v>
      </c>
      <c r="F6" s="52">
        <v>179</v>
      </c>
      <c r="G6" s="52">
        <v>40</v>
      </c>
      <c r="H6" s="52">
        <v>361</v>
      </c>
      <c r="I6" s="53">
        <v>0</v>
      </c>
      <c r="J6" s="52">
        <v>4</v>
      </c>
      <c r="K6" s="94">
        <v>36</v>
      </c>
      <c r="L6" s="73">
        <f t="shared" si="0"/>
        <v>620</v>
      </c>
      <c r="M6" s="91">
        <v>0</v>
      </c>
      <c r="N6" s="53">
        <v>0</v>
      </c>
      <c r="O6" s="52">
        <v>32</v>
      </c>
      <c r="P6" s="47">
        <v>0</v>
      </c>
      <c r="Q6" s="48">
        <v>25</v>
      </c>
      <c r="R6" s="47">
        <v>0</v>
      </c>
      <c r="S6" s="52">
        <v>1120</v>
      </c>
      <c r="T6" s="47">
        <v>0</v>
      </c>
      <c r="U6" s="48">
        <v>48</v>
      </c>
      <c r="V6" s="73">
        <f t="shared" si="1"/>
        <v>1225</v>
      </c>
      <c r="W6" s="51">
        <v>136</v>
      </c>
      <c r="X6" s="47">
        <v>0</v>
      </c>
      <c r="Y6" s="52">
        <v>646</v>
      </c>
      <c r="Z6" s="52">
        <v>36</v>
      </c>
      <c r="AA6" s="53">
        <v>0</v>
      </c>
      <c r="AB6" s="48">
        <v>1</v>
      </c>
      <c r="AC6" s="48">
        <v>90</v>
      </c>
      <c r="AD6" s="54">
        <f t="shared" si="2"/>
        <v>909</v>
      </c>
      <c r="AE6" s="55">
        <f t="shared" si="3"/>
        <v>2754</v>
      </c>
      <c r="AG6" s="27"/>
    </row>
    <row r="7" spans="1:33" s="1" customFormat="1" ht="20.25" thickBot="1" thickTop="1">
      <c r="A7" s="106"/>
      <c r="B7" s="17" t="s">
        <v>29</v>
      </c>
      <c r="C7" s="34">
        <f aca="true" t="shared" si="4" ref="C7:K7">SUM(C4:C6)</f>
        <v>0</v>
      </c>
      <c r="D7" s="66">
        <f t="shared" si="4"/>
        <v>0</v>
      </c>
      <c r="E7" s="57">
        <f t="shared" si="4"/>
        <v>0</v>
      </c>
      <c r="F7" s="58">
        <f t="shared" si="4"/>
        <v>1154</v>
      </c>
      <c r="G7" s="58">
        <f t="shared" si="4"/>
        <v>923</v>
      </c>
      <c r="H7" s="58">
        <f t="shared" si="4"/>
        <v>2240</v>
      </c>
      <c r="I7" s="57">
        <f t="shared" si="4"/>
        <v>0</v>
      </c>
      <c r="J7" s="58">
        <f t="shared" si="4"/>
        <v>4</v>
      </c>
      <c r="K7" s="58">
        <f t="shared" si="4"/>
        <v>54</v>
      </c>
      <c r="L7" s="67">
        <f t="shared" si="0"/>
        <v>4375</v>
      </c>
      <c r="M7" s="66">
        <f aca="true" t="shared" si="5" ref="M7:U7">SUM(M4:M6)</f>
        <v>0</v>
      </c>
      <c r="N7" s="57">
        <f t="shared" si="5"/>
        <v>0</v>
      </c>
      <c r="O7" s="58">
        <f t="shared" si="5"/>
        <v>32</v>
      </c>
      <c r="P7" s="57">
        <f t="shared" si="5"/>
        <v>0</v>
      </c>
      <c r="Q7" s="58">
        <f t="shared" si="5"/>
        <v>143</v>
      </c>
      <c r="R7" s="57">
        <f t="shared" si="5"/>
        <v>0</v>
      </c>
      <c r="S7" s="58">
        <f t="shared" si="5"/>
        <v>1667</v>
      </c>
      <c r="T7" s="58">
        <f t="shared" si="5"/>
        <v>35</v>
      </c>
      <c r="U7" s="58">
        <f t="shared" si="5"/>
        <v>135</v>
      </c>
      <c r="V7" s="67">
        <f t="shared" si="1"/>
        <v>2012</v>
      </c>
      <c r="W7" s="56">
        <f aca="true" t="shared" si="6" ref="W7:AC7">SUM(W4:W6)</f>
        <v>212</v>
      </c>
      <c r="X7" s="57">
        <f t="shared" si="6"/>
        <v>0</v>
      </c>
      <c r="Y7" s="58">
        <f t="shared" si="6"/>
        <v>2490</v>
      </c>
      <c r="Z7" s="58">
        <f t="shared" si="6"/>
        <v>36</v>
      </c>
      <c r="AA7" s="57">
        <f t="shared" si="6"/>
        <v>0</v>
      </c>
      <c r="AB7" s="58">
        <f t="shared" si="6"/>
        <v>63</v>
      </c>
      <c r="AC7" s="58">
        <f t="shared" si="6"/>
        <v>235</v>
      </c>
      <c r="AD7" s="59">
        <f t="shared" si="2"/>
        <v>3036</v>
      </c>
      <c r="AE7" s="60">
        <f t="shared" si="3"/>
        <v>9423</v>
      </c>
      <c r="AG7" s="27"/>
    </row>
    <row r="8" spans="1:36" s="2" customFormat="1" ht="15">
      <c r="A8" s="104" t="s">
        <v>38</v>
      </c>
      <c r="B8" s="7" t="s">
        <v>35</v>
      </c>
      <c r="C8" s="25">
        <v>0</v>
      </c>
      <c r="D8" s="61">
        <v>0</v>
      </c>
      <c r="E8" s="63">
        <v>142</v>
      </c>
      <c r="F8" s="63">
        <v>339</v>
      </c>
      <c r="G8" s="63">
        <v>795</v>
      </c>
      <c r="H8" s="63">
        <v>4044</v>
      </c>
      <c r="I8" s="63">
        <v>6</v>
      </c>
      <c r="J8" s="63">
        <v>116</v>
      </c>
      <c r="K8" s="62">
        <v>0</v>
      </c>
      <c r="L8" s="68">
        <f t="shared" si="0"/>
        <v>5442</v>
      </c>
      <c r="M8" s="92">
        <v>0</v>
      </c>
      <c r="N8" s="62">
        <v>0</v>
      </c>
      <c r="O8" s="62">
        <v>0</v>
      </c>
      <c r="P8" s="62">
        <v>0</v>
      </c>
      <c r="Q8" s="63">
        <v>151</v>
      </c>
      <c r="R8" s="62">
        <v>0</v>
      </c>
      <c r="S8" s="93">
        <v>1435</v>
      </c>
      <c r="T8" s="63">
        <v>259</v>
      </c>
      <c r="U8" s="63">
        <v>243</v>
      </c>
      <c r="V8" s="68">
        <f t="shared" si="1"/>
        <v>2088</v>
      </c>
      <c r="W8" s="61">
        <v>0</v>
      </c>
      <c r="X8" s="62">
        <v>0</v>
      </c>
      <c r="Y8" s="62">
        <v>0</v>
      </c>
      <c r="Z8" s="62">
        <v>0</v>
      </c>
      <c r="AA8" s="42">
        <v>0</v>
      </c>
      <c r="AB8" s="63">
        <v>285</v>
      </c>
      <c r="AC8" s="62">
        <v>0</v>
      </c>
      <c r="AD8" s="44">
        <f t="shared" si="2"/>
        <v>285</v>
      </c>
      <c r="AE8" s="64">
        <f t="shared" si="3"/>
        <v>7815</v>
      </c>
      <c r="AG8" s="28"/>
      <c r="AH8" s="1"/>
      <c r="AI8" s="1"/>
      <c r="AJ8" s="1"/>
    </row>
    <row r="9" spans="1:33" s="1" customFormat="1" ht="15.75" thickBot="1">
      <c r="A9" s="105"/>
      <c r="B9" s="5" t="s">
        <v>36</v>
      </c>
      <c r="C9" s="23">
        <v>0</v>
      </c>
      <c r="D9" s="46">
        <v>0</v>
      </c>
      <c r="E9" s="63">
        <v>58</v>
      </c>
      <c r="F9" s="63">
        <v>118</v>
      </c>
      <c r="G9" s="63">
        <v>643</v>
      </c>
      <c r="H9" s="63">
        <v>1149</v>
      </c>
      <c r="I9" s="63">
        <v>7</v>
      </c>
      <c r="J9" s="62">
        <v>0</v>
      </c>
      <c r="K9" s="63">
        <v>291</v>
      </c>
      <c r="L9" s="68">
        <f t="shared" si="0"/>
        <v>2266</v>
      </c>
      <c r="M9" s="46">
        <v>0</v>
      </c>
      <c r="N9" s="47">
        <v>0</v>
      </c>
      <c r="O9" s="47">
        <v>0</v>
      </c>
      <c r="P9" s="47">
        <v>0</v>
      </c>
      <c r="Q9" s="48">
        <v>79</v>
      </c>
      <c r="R9" s="47">
        <v>0</v>
      </c>
      <c r="S9" s="48">
        <v>2432</v>
      </c>
      <c r="T9" s="63">
        <v>130</v>
      </c>
      <c r="U9" s="63">
        <v>490</v>
      </c>
      <c r="V9" s="49">
        <f t="shared" si="1"/>
        <v>3131</v>
      </c>
      <c r="W9" s="46">
        <v>0</v>
      </c>
      <c r="X9" s="62">
        <v>0</v>
      </c>
      <c r="Y9" s="47">
        <v>0</v>
      </c>
      <c r="Z9" s="47">
        <v>0</v>
      </c>
      <c r="AA9" s="47">
        <v>0</v>
      </c>
      <c r="AB9" s="47">
        <v>0</v>
      </c>
      <c r="AC9" s="62">
        <v>0</v>
      </c>
      <c r="AD9" s="65">
        <f t="shared" si="2"/>
        <v>0</v>
      </c>
      <c r="AE9" s="50">
        <f t="shared" si="3"/>
        <v>5397</v>
      </c>
      <c r="AG9" s="27"/>
    </row>
    <row r="10" spans="1:33" s="1" customFormat="1" ht="20.25" thickBot="1" thickTop="1">
      <c r="A10" s="106"/>
      <c r="B10" s="17" t="s">
        <v>29</v>
      </c>
      <c r="C10" s="34">
        <f aca="true" t="shared" si="7" ref="C10:K10">SUM(C8:C9)</f>
        <v>0</v>
      </c>
      <c r="D10" s="66">
        <f t="shared" si="7"/>
        <v>0</v>
      </c>
      <c r="E10" s="58">
        <f t="shared" si="7"/>
        <v>200</v>
      </c>
      <c r="F10" s="58">
        <f t="shared" si="7"/>
        <v>457</v>
      </c>
      <c r="G10" s="58">
        <f t="shared" si="7"/>
        <v>1438</v>
      </c>
      <c r="H10" s="58">
        <f t="shared" si="7"/>
        <v>5193</v>
      </c>
      <c r="I10" s="58">
        <f t="shared" si="7"/>
        <v>13</v>
      </c>
      <c r="J10" s="58">
        <f t="shared" si="7"/>
        <v>116</v>
      </c>
      <c r="K10" s="58">
        <f t="shared" si="7"/>
        <v>291</v>
      </c>
      <c r="L10" s="67">
        <f t="shared" si="0"/>
        <v>7708</v>
      </c>
      <c r="M10" s="66">
        <f aca="true" t="shared" si="8" ref="M10:U10">SUM(M8:M9)</f>
        <v>0</v>
      </c>
      <c r="N10" s="57">
        <f t="shared" si="8"/>
        <v>0</v>
      </c>
      <c r="O10" s="57">
        <f t="shared" si="8"/>
        <v>0</v>
      </c>
      <c r="P10" s="57">
        <f t="shared" si="8"/>
        <v>0</v>
      </c>
      <c r="Q10" s="58">
        <f t="shared" si="8"/>
        <v>230</v>
      </c>
      <c r="R10" s="57">
        <f t="shared" si="8"/>
        <v>0</v>
      </c>
      <c r="S10" s="58">
        <f t="shared" si="8"/>
        <v>3867</v>
      </c>
      <c r="T10" s="58">
        <f t="shared" si="8"/>
        <v>389</v>
      </c>
      <c r="U10" s="58">
        <f t="shared" si="8"/>
        <v>733</v>
      </c>
      <c r="V10" s="67">
        <f t="shared" si="1"/>
        <v>5219</v>
      </c>
      <c r="W10" s="66">
        <f aca="true" t="shared" si="9" ref="W10:AC10">SUM(W8:W9)</f>
        <v>0</v>
      </c>
      <c r="X10" s="57">
        <f t="shared" si="9"/>
        <v>0</v>
      </c>
      <c r="Y10" s="57">
        <f t="shared" si="9"/>
        <v>0</v>
      </c>
      <c r="Z10" s="57">
        <f t="shared" si="9"/>
        <v>0</v>
      </c>
      <c r="AA10" s="57">
        <f t="shared" si="9"/>
        <v>0</v>
      </c>
      <c r="AB10" s="58">
        <f t="shared" si="9"/>
        <v>285</v>
      </c>
      <c r="AC10" s="57">
        <f t="shared" si="9"/>
        <v>0</v>
      </c>
      <c r="AD10" s="67">
        <f t="shared" si="2"/>
        <v>285</v>
      </c>
      <c r="AE10" s="60">
        <f t="shared" si="3"/>
        <v>13212</v>
      </c>
      <c r="AG10" s="27"/>
    </row>
    <row r="11" spans="1:33" s="1" customFormat="1" ht="15" customHeight="1">
      <c r="A11" s="107" t="s">
        <v>39</v>
      </c>
      <c r="B11" s="5" t="s">
        <v>40</v>
      </c>
      <c r="C11" s="23">
        <v>0</v>
      </c>
      <c r="D11" s="61">
        <v>0</v>
      </c>
      <c r="E11" s="62">
        <v>0</v>
      </c>
      <c r="F11" s="62">
        <v>0</v>
      </c>
      <c r="G11" s="62">
        <v>0</v>
      </c>
      <c r="H11" s="62">
        <v>0</v>
      </c>
      <c r="I11" s="63">
        <v>14</v>
      </c>
      <c r="J11" s="63">
        <v>57</v>
      </c>
      <c r="K11" s="62">
        <v>0</v>
      </c>
      <c r="L11" s="68">
        <f t="shared" si="0"/>
        <v>71</v>
      </c>
      <c r="M11" s="61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3">
        <v>5</v>
      </c>
      <c r="T11" s="63">
        <v>91</v>
      </c>
      <c r="U11" s="62">
        <v>0</v>
      </c>
      <c r="V11" s="68">
        <f t="shared" si="1"/>
        <v>96</v>
      </c>
      <c r="W11" s="61">
        <v>0</v>
      </c>
      <c r="X11" s="62">
        <v>0</v>
      </c>
      <c r="Y11" s="62">
        <v>0</v>
      </c>
      <c r="Z11" s="62">
        <v>0</v>
      </c>
      <c r="AA11" s="62">
        <v>0</v>
      </c>
      <c r="AB11" s="63">
        <v>69</v>
      </c>
      <c r="AC11" s="62">
        <v>0</v>
      </c>
      <c r="AD11" s="68">
        <f t="shared" si="2"/>
        <v>69</v>
      </c>
      <c r="AE11" s="64">
        <f t="shared" si="3"/>
        <v>236</v>
      </c>
      <c r="AG11" s="27"/>
    </row>
    <row r="12" spans="1:33" s="1" customFormat="1" ht="15.75" thickBot="1">
      <c r="A12" s="108"/>
      <c r="B12" s="9" t="s">
        <v>41</v>
      </c>
      <c r="C12" s="23">
        <v>0</v>
      </c>
      <c r="D12" s="46">
        <v>0</v>
      </c>
      <c r="E12" s="47">
        <v>0</v>
      </c>
      <c r="F12" s="48">
        <v>61</v>
      </c>
      <c r="G12" s="48">
        <v>30</v>
      </c>
      <c r="H12" s="47">
        <v>0</v>
      </c>
      <c r="I12" s="48">
        <v>16</v>
      </c>
      <c r="J12" s="62">
        <v>0</v>
      </c>
      <c r="K12" s="47">
        <v>0</v>
      </c>
      <c r="L12" s="73">
        <f t="shared" si="0"/>
        <v>107</v>
      </c>
      <c r="M12" s="61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94">
        <v>82</v>
      </c>
      <c r="T12" s="48">
        <v>80</v>
      </c>
      <c r="U12" s="48">
        <v>17</v>
      </c>
      <c r="V12" s="73">
        <f t="shared" si="1"/>
        <v>179</v>
      </c>
      <c r="W12" s="46">
        <v>0</v>
      </c>
      <c r="X12" s="62">
        <v>0</v>
      </c>
      <c r="Y12" s="69">
        <v>0</v>
      </c>
      <c r="Z12" s="69">
        <v>0</v>
      </c>
      <c r="AA12" s="47">
        <v>0</v>
      </c>
      <c r="AB12" s="47">
        <v>0</v>
      </c>
      <c r="AC12" s="47">
        <v>0</v>
      </c>
      <c r="AD12" s="70">
        <f t="shared" si="2"/>
        <v>0</v>
      </c>
      <c r="AE12" s="71">
        <f t="shared" si="3"/>
        <v>286</v>
      </c>
      <c r="AG12" s="27"/>
    </row>
    <row r="13" spans="1:36" s="1" customFormat="1" ht="20.25" thickBot="1" thickTop="1">
      <c r="A13" s="109"/>
      <c r="B13" s="17" t="s">
        <v>29</v>
      </c>
      <c r="C13" s="34">
        <f aca="true" t="shared" si="10" ref="C13:K13">SUM(C11:C12)</f>
        <v>0</v>
      </c>
      <c r="D13" s="66">
        <f t="shared" si="10"/>
        <v>0</v>
      </c>
      <c r="E13" s="57">
        <f t="shared" si="10"/>
        <v>0</v>
      </c>
      <c r="F13" s="58">
        <f t="shared" si="10"/>
        <v>61</v>
      </c>
      <c r="G13" s="58">
        <f t="shared" si="10"/>
        <v>30</v>
      </c>
      <c r="H13" s="57">
        <f t="shared" si="10"/>
        <v>0</v>
      </c>
      <c r="I13" s="58">
        <f t="shared" si="10"/>
        <v>30</v>
      </c>
      <c r="J13" s="58">
        <f t="shared" si="10"/>
        <v>57</v>
      </c>
      <c r="K13" s="57">
        <f t="shared" si="10"/>
        <v>0</v>
      </c>
      <c r="L13" s="67">
        <f t="shared" si="0"/>
        <v>178</v>
      </c>
      <c r="M13" s="66">
        <f aca="true" t="shared" si="11" ref="M13:U13">SUM(M11:M12)</f>
        <v>0</v>
      </c>
      <c r="N13" s="57">
        <f t="shared" si="11"/>
        <v>0</v>
      </c>
      <c r="O13" s="57">
        <f t="shared" si="11"/>
        <v>0</v>
      </c>
      <c r="P13" s="57">
        <f t="shared" si="11"/>
        <v>0</v>
      </c>
      <c r="Q13" s="57">
        <f t="shared" si="11"/>
        <v>0</v>
      </c>
      <c r="R13" s="57">
        <f t="shared" si="11"/>
        <v>0</v>
      </c>
      <c r="S13" s="58">
        <f t="shared" si="11"/>
        <v>87</v>
      </c>
      <c r="T13" s="58">
        <f t="shared" si="11"/>
        <v>171</v>
      </c>
      <c r="U13" s="58">
        <f t="shared" si="11"/>
        <v>17</v>
      </c>
      <c r="V13" s="67">
        <f t="shared" si="1"/>
        <v>275</v>
      </c>
      <c r="W13" s="66">
        <f aca="true" t="shared" si="12" ref="W13:AC13">SUM(W11:W12)</f>
        <v>0</v>
      </c>
      <c r="X13" s="57">
        <f t="shared" si="12"/>
        <v>0</v>
      </c>
      <c r="Y13" s="57">
        <f t="shared" si="12"/>
        <v>0</v>
      </c>
      <c r="Z13" s="57">
        <f t="shared" si="12"/>
        <v>0</v>
      </c>
      <c r="AA13" s="57">
        <f t="shared" si="12"/>
        <v>0</v>
      </c>
      <c r="AB13" s="58">
        <f t="shared" si="12"/>
        <v>69</v>
      </c>
      <c r="AC13" s="57">
        <f t="shared" si="12"/>
        <v>0</v>
      </c>
      <c r="AD13" s="67">
        <f t="shared" si="2"/>
        <v>69</v>
      </c>
      <c r="AE13" s="72">
        <f t="shared" si="3"/>
        <v>522</v>
      </c>
      <c r="AG13" s="29"/>
      <c r="AH13" s="3"/>
      <c r="AI13" s="3"/>
      <c r="AJ13" s="3"/>
    </row>
    <row r="14" spans="1:33" s="2" customFormat="1" ht="15" customHeight="1">
      <c r="A14" s="107" t="s">
        <v>42</v>
      </c>
      <c r="B14" s="4" t="s">
        <v>43</v>
      </c>
      <c r="C14" s="2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99">
        <f t="shared" si="0"/>
        <v>0</v>
      </c>
      <c r="M14" s="41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103">
        <f t="shared" si="1"/>
        <v>0</v>
      </c>
      <c r="W14" s="41">
        <v>0</v>
      </c>
      <c r="X14" s="42">
        <v>0</v>
      </c>
      <c r="Y14" s="42">
        <v>0</v>
      </c>
      <c r="Z14" s="42">
        <v>0</v>
      </c>
      <c r="AA14" s="42">
        <v>0</v>
      </c>
      <c r="AB14" s="43">
        <v>156</v>
      </c>
      <c r="AC14" s="42">
        <v>0</v>
      </c>
      <c r="AD14" s="44">
        <f t="shared" si="2"/>
        <v>156</v>
      </c>
      <c r="AE14" s="45">
        <f t="shared" si="3"/>
        <v>156</v>
      </c>
      <c r="AG14" s="28"/>
    </row>
    <row r="15" spans="1:33" s="2" customFormat="1" ht="15" customHeight="1" thickBot="1">
      <c r="A15" s="108"/>
      <c r="B15" s="9" t="s">
        <v>56</v>
      </c>
      <c r="C15" s="23">
        <v>0</v>
      </c>
      <c r="D15" s="46">
        <v>0</v>
      </c>
      <c r="E15" s="47">
        <v>0</v>
      </c>
      <c r="F15" s="47">
        <v>0</v>
      </c>
      <c r="G15" s="48">
        <v>10</v>
      </c>
      <c r="H15" s="47">
        <v>0</v>
      </c>
      <c r="I15" s="47">
        <v>0</v>
      </c>
      <c r="J15" s="63">
        <v>25</v>
      </c>
      <c r="K15" s="47">
        <v>0</v>
      </c>
      <c r="L15" s="73">
        <f t="shared" si="0"/>
        <v>35</v>
      </c>
      <c r="M15" s="61">
        <v>0</v>
      </c>
      <c r="N15" s="62">
        <v>0</v>
      </c>
      <c r="O15" s="62">
        <v>0</v>
      </c>
      <c r="P15" s="62">
        <v>0</v>
      </c>
      <c r="Q15" s="63">
        <v>12</v>
      </c>
      <c r="R15" s="62">
        <v>0</v>
      </c>
      <c r="S15" s="69">
        <v>0</v>
      </c>
      <c r="T15" s="47">
        <v>0</v>
      </c>
      <c r="U15" s="47">
        <v>0</v>
      </c>
      <c r="V15" s="73">
        <f t="shared" si="1"/>
        <v>12</v>
      </c>
      <c r="W15" s="51">
        <v>14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47">
        <v>0</v>
      </c>
      <c r="AD15" s="73">
        <f t="shared" si="2"/>
        <v>14</v>
      </c>
      <c r="AE15" s="50">
        <f t="shared" si="3"/>
        <v>61</v>
      </c>
      <c r="AG15" s="28"/>
    </row>
    <row r="16" spans="1:33" s="2" customFormat="1" ht="20.25" thickBot="1" thickTop="1">
      <c r="A16" s="109"/>
      <c r="B16" s="17" t="s">
        <v>29</v>
      </c>
      <c r="C16" s="34">
        <f>SUM(C14:C15)</f>
        <v>0</v>
      </c>
      <c r="D16" s="66">
        <f>SUM(D14:D15)</f>
        <v>0</v>
      </c>
      <c r="E16" s="57">
        <f>SUM(E14:E15)</f>
        <v>0</v>
      </c>
      <c r="F16" s="57">
        <f>SUM(F14:F15)</f>
        <v>0</v>
      </c>
      <c r="G16" s="58">
        <f>SUM(G14:G15)</f>
        <v>10</v>
      </c>
      <c r="H16" s="57">
        <f>SUM(H15)</f>
        <v>0</v>
      </c>
      <c r="I16" s="57">
        <f>SUM(I14:I15)</f>
        <v>0</v>
      </c>
      <c r="J16" s="58">
        <f>SUM(J14:J15)</f>
        <v>25</v>
      </c>
      <c r="K16" s="57">
        <f>SUM(K14:K15)</f>
        <v>0</v>
      </c>
      <c r="L16" s="67">
        <f t="shared" si="0"/>
        <v>35</v>
      </c>
      <c r="M16" s="66">
        <f aca="true" t="shared" si="13" ref="M16:U16">SUM(M14:M15)</f>
        <v>0</v>
      </c>
      <c r="N16" s="57">
        <f t="shared" si="13"/>
        <v>0</v>
      </c>
      <c r="O16" s="57">
        <f t="shared" si="13"/>
        <v>0</v>
      </c>
      <c r="P16" s="57">
        <f t="shared" si="13"/>
        <v>0</v>
      </c>
      <c r="Q16" s="58">
        <f t="shared" si="13"/>
        <v>12</v>
      </c>
      <c r="R16" s="57">
        <f t="shared" si="13"/>
        <v>0</v>
      </c>
      <c r="S16" s="57">
        <f t="shared" si="13"/>
        <v>0</v>
      </c>
      <c r="T16" s="57">
        <f t="shared" si="13"/>
        <v>0</v>
      </c>
      <c r="U16" s="57">
        <f t="shared" si="13"/>
        <v>0</v>
      </c>
      <c r="V16" s="67">
        <f t="shared" si="1"/>
        <v>12</v>
      </c>
      <c r="W16" s="56">
        <f aca="true" t="shared" si="14" ref="W16:AC16">SUM(W14:W15)</f>
        <v>14</v>
      </c>
      <c r="X16" s="74">
        <f t="shared" si="14"/>
        <v>0</v>
      </c>
      <c r="Y16" s="74">
        <f t="shared" si="14"/>
        <v>0</v>
      </c>
      <c r="Z16" s="74">
        <f t="shared" si="14"/>
        <v>0</v>
      </c>
      <c r="AA16" s="74">
        <f t="shared" si="14"/>
        <v>0</v>
      </c>
      <c r="AB16" s="75">
        <f t="shared" si="14"/>
        <v>156</v>
      </c>
      <c r="AC16" s="57">
        <f t="shared" si="14"/>
        <v>0</v>
      </c>
      <c r="AD16" s="67">
        <f t="shared" si="2"/>
        <v>170</v>
      </c>
      <c r="AE16" s="72">
        <f t="shared" si="3"/>
        <v>217</v>
      </c>
      <c r="AG16" s="28"/>
    </row>
    <row r="17" spans="1:33" s="1" customFormat="1" ht="19.5" thickBot="1">
      <c r="A17" s="38" t="s">
        <v>44</v>
      </c>
      <c r="B17" s="32" t="s">
        <v>44</v>
      </c>
      <c r="C17" s="35">
        <v>0</v>
      </c>
      <c r="D17" s="76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102">
        <f t="shared" si="0"/>
        <v>0</v>
      </c>
      <c r="M17" s="76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87">
        <v>20</v>
      </c>
      <c r="V17" s="95">
        <f t="shared" si="1"/>
        <v>20</v>
      </c>
      <c r="W17" s="76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8">
        <f t="shared" si="2"/>
        <v>0</v>
      </c>
      <c r="AE17" s="79">
        <f t="shared" si="3"/>
        <v>20</v>
      </c>
      <c r="AG17" s="27"/>
    </row>
    <row r="18" spans="1:33" s="1" customFormat="1" ht="15" customHeight="1">
      <c r="A18" s="110" t="s">
        <v>45</v>
      </c>
      <c r="B18" s="7" t="s">
        <v>46</v>
      </c>
      <c r="C18" s="26">
        <v>922</v>
      </c>
      <c r="D18" s="61">
        <v>0</v>
      </c>
      <c r="E18" s="62">
        <v>0</v>
      </c>
      <c r="F18" s="63">
        <v>205</v>
      </c>
      <c r="G18" s="62">
        <v>0</v>
      </c>
      <c r="H18" s="62">
        <v>0</v>
      </c>
      <c r="I18" s="62">
        <v>0</v>
      </c>
      <c r="J18" s="63">
        <v>240</v>
      </c>
      <c r="K18" s="62">
        <v>0</v>
      </c>
      <c r="L18" s="68">
        <f t="shared" si="0"/>
        <v>445</v>
      </c>
      <c r="M18" s="80">
        <v>2295</v>
      </c>
      <c r="N18" s="62">
        <v>0</v>
      </c>
      <c r="O18" s="63">
        <v>1599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8">
        <f t="shared" si="1"/>
        <v>3894</v>
      </c>
      <c r="W18" s="80">
        <v>400</v>
      </c>
      <c r="X18" s="62">
        <v>0</v>
      </c>
      <c r="Y18" s="62">
        <v>0</v>
      </c>
      <c r="Z18" s="62">
        <v>0</v>
      </c>
      <c r="AA18" s="62">
        <v>0</v>
      </c>
      <c r="AB18" s="63">
        <v>3990</v>
      </c>
      <c r="AC18" s="62">
        <v>0</v>
      </c>
      <c r="AD18" s="68">
        <f t="shared" si="2"/>
        <v>4390</v>
      </c>
      <c r="AE18" s="64">
        <f t="shared" si="3"/>
        <v>9651</v>
      </c>
      <c r="AG18" s="27"/>
    </row>
    <row r="19" spans="1:33" s="1" customFormat="1" ht="15">
      <c r="A19" s="110"/>
      <c r="B19" s="7" t="s">
        <v>47</v>
      </c>
      <c r="C19" s="25">
        <v>0</v>
      </c>
      <c r="D19" s="61">
        <v>0</v>
      </c>
      <c r="E19" s="62">
        <v>0</v>
      </c>
      <c r="F19" s="63">
        <v>30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8">
        <f t="shared" si="0"/>
        <v>30</v>
      </c>
      <c r="M19" s="61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96">
        <f t="shared" si="1"/>
        <v>0</v>
      </c>
      <c r="W19" s="61">
        <v>0</v>
      </c>
      <c r="X19" s="62">
        <v>0</v>
      </c>
      <c r="Y19" s="63">
        <v>30000</v>
      </c>
      <c r="Z19" s="62">
        <v>0</v>
      </c>
      <c r="AA19" s="62">
        <v>0</v>
      </c>
      <c r="AB19" s="62">
        <v>0</v>
      </c>
      <c r="AC19" s="62">
        <v>0</v>
      </c>
      <c r="AD19" s="68">
        <f t="shared" si="2"/>
        <v>30000</v>
      </c>
      <c r="AE19" s="50">
        <f t="shared" si="3"/>
        <v>30030</v>
      </c>
      <c r="AG19" s="27"/>
    </row>
    <row r="20" spans="1:33" s="1" customFormat="1" ht="15">
      <c r="A20" s="110"/>
      <c r="B20" s="7" t="s">
        <v>54</v>
      </c>
      <c r="C20" s="25">
        <v>0</v>
      </c>
      <c r="D20" s="61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96">
        <f t="shared" si="0"/>
        <v>0</v>
      </c>
      <c r="M20" s="61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96">
        <f t="shared" si="1"/>
        <v>0</v>
      </c>
      <c r="W20" s="61">
        <v>0</v>
      </c>
      <c r="X20" s="62">
        <v>0</v>
      </c>
      <c r="Y20" s="62">
        <v>0</v>
      </c>
      <c r="Z20" s="62">
        <v>0</v>
      </c>
      <c r="AA20" s="62">
        <v>0</v>
      </c>
      <c r="AB20" s="63">
        <v>20</v>
      </c>
      <c r="AC20" s="62">
        <v>0</v>
      </c>
      <c r="AD20" s="68">
        <f t="shared" si="2"/>
        <v>20</v>
      </c>
      <c r="AE20" s="50">
        <f t="shared" si="3"/>
        <v>20</v>
      </c>
      <c r="AG20" s="27"/>
    </row>
    <row r="21" spans="1:33" s="1" customFormat="1" ht="15">
      <c r="A21" s="110"/>
      <c r="B21" s="5" t="s">
        <v>55</v>
      </c>
      <c r="C21" s="23">
        <v>0</v>
      </c>
      <c r="D21" s="46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65">
        <f t="shared" si="0"/>
        <v>0</v>
      </c>
      <c r="M21" s="46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65">
        <f t="shared" si="1"/>
        <v>0</v>
      </c>
      <c r="W21" s="46">
        <v>0</v>
      </c>
      <c r="X21" s="47">
        <v>0</v>
      </c>
      <c r="Y21" s="47">
        <v>0</v>
      </c>
      <c r="Z21" s="47">
        <v>0</v>
      </c>
      <c r="AA21" s="47">
        <v>0</v>
      </c>
      <c r="AB21" s="48">
        <v>20</v>
      </c>
      <c r="AC21" s="47">
        <v>0</v>
      </c>
      <c r="AD21" s="49">
        <f t="shared" si="2"/>
        <v>20</v>
      </c>
      <c r="AE21" s="50">
        <f t="shared" si="3"/>
        <v>20</v>
      </c>
      <c r="AG21" s="27"/>
    </row>
    <row r="22" spans="1:33" s="1" customFormat="1" ht="15.75" thickBot="1">
      <c r="A22" s="110"/>
      <c r="B22" s="8" t="s">
        <v>48</v>
      </c>
      <c r="C22" s="37">
        <v>0</v>
      </c>
      <c r="D22" s="100">
        <v>0</v>
      </c>
      <c r="E22" s="83">
        <v>0</v>
      </c>
      <c r="F22" s="83">
        <v>0</v>
      </c>
      <c r="G22" s="82">
        <v>0</v>
      </c>
      <c r="H22" s="82">
        <v>0</v>
      </c>
      <c r="I22" s="82">
        <v>0</v>
      </c>
      <c r="J22" s="83">
        <v>0</v>
      </c>
      <c r="K22" s="83">
        <v>0</v>
      </c>
      <c r="L22" s="97">
        <f t="shared" si="0"/>
        <v>0</v>
      </c>
      <c r="M22" s="92">
        <v>0</v>
      </c>
      <c r="N22" s="82">
        <v>0</v>
      </c>
      <c r="O22" s="82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97">
        <f t="shared" si="1"/>
        <v>0</v>
      </c>
      <c r="W22" s="81">
        <v>40</v>
      </c>
      <c r="X22" s="82">
        <v>0</v>
      </c>
      <c r="Y22" s="82">
        <v>0</v>
      </c>
      <c r="Z22" s="83">
        <v>0</v>
      </c>
      <c r="AA22" s="83">
        <v>0</v>
      </c>
      <c r="AB22" s="84">
        <v>305</v>
      </c>
      <c r="AC22" s="83">
        <v>0</v>
      </c>
      <c r="AD22" s="85">
        <f t="shared" si="2"/>
        <v>345</v>
      </c>
      <c r="AE22" s="86">
        <f t="shared" si="3"/>
        <v>345</v>
      </c>
      <c r="AG22" s="27"/>
    </row>
    <row r="23" spans="1:33" s="1" customFormat="1" ht="20.25" thickBot="1" thickTop="1">
      <c r="A23" s="111"/>
      <c r="B23" s="17" t="s">
        <v>29</v>
      </c>
      <c r="C23" s="30">
        <f>SUM(C18:C22)</f>
        <v>922</v>
      </c>
      <c r="D23" s="66">
        <f>SUM(D18:D22)</f>
        <v>0</v>
      </c>
      <c r="E23" s="74">
        <f>SUM(E17:E22)</f>
        <v>0</v>
      </c>
      <c r="F23" s="74">
        <v>0</v>
      </c>
      <c r="G23" s="57">
        <f aca="true" t="shared" si="15" ref="G23:U23">SUM(G18:G22)</f>
        <v>0</v>
      </c>
      <c r="H23" s="57">
        <f t="shared" si="15"/>
        <v>0</v>
      </c>
      <c r="I23" s="57">
        <f t="shared" si="15"/>
        <v>0</v>
      </c>
      <c r="J23" s="58">
        <f t="shared" si="15"/>
        <v>240</v>
      </c>
      <c r="K23" s="57">
        <f t="shared" si="15"/>
        <v>0</v>
      </c>
      <c r="L23" s="67">
        <f t="shared" si="15"/>
        <v>475</v>
      </c>
      <c r="M23" s="56">
        <f t="shared" si="15"/>
        <v>2295</v>
      </c>
      <c r="N23" s="57">
        <f t="shared" si="15"/>
        <v>0</v>
      </c>
      <c r="O23" s="58">
        <f t="shared" si="15"/>
        <v>1599</v>
      </c>
      <c r="P23" s="74">
        <f t="shared" si="15"/>
        <v>0</v>
      </c>
      <c r="Q23" s="57">
        <f t="shared" si="15"/>
        <v>0</v>
      </c>
      <c r="R23" s="57">
        <f t="shared" si="15"/>
        <v>0</v>
      </c>
      <c r="S23" s="74">
        <f t="shared" si="15"/>
        <v>0</v>
      </c>
      <c r="T23" s="57">
        <f t="shared" si="15"/>
        <v>0</v>
      </c>
      <c r="U23" s="74">
        <f t="shared" si="15"/>
        <v>0</v>
      </c>
      <c r="V23" s="67">
        <f t="shared" si="1"/>
        <v>3894</v>
      </c>
      <c r="W23" s="56">
        <f aca="true" t="shared" si="16" ref="W23:AC23">SUM(W18:W22)</f>
        <v>440</v>
      </c>
      <c r="X23" s="57">
        <f t="shared" si="16"/>
        <v>0</v>
      </c>
      <c r="Y23" s="58">
        <f t="shared" si="16"/>
        <v>30000</v>
      </c>
      <c r="Z23" s="57">
        <f t="shared" si="16"/>
        <v>0</v>
      </c>
      <c r="AA23" s="74">
        <f t="shared" si="16"/>
        <v>0</v>
      </c>
      <c r="AB23" s="75">
        <f t="shared" si="16"/>
        <v>4335</v>
      </c>
      <c r="AC23" s="74">
        <f t="shared" si="16"/>
        <v>0</v>
      </c>
      <c r="AD23" s="67">
        <f t="shared" si="2"/>
        <v>34775</v>
      </c>
      <c r="AE23" s="60">
        <f t="shared" si="3"/>
        <v>40066</v>
      </c>
      <c r="AG23" s="27"/>
    </row>
    <row r="24" spans="1:33" s="1" customFormat="1" ht="19.5" thickBot="1">
      <c r="A24" s="31" t="s">
        <v>49</v>
      </c>
      <c r="B24" s="33" t="s">
        <v>50</v>
      </c>
      <c r="C24" s="40">
        <v>3300</v>
      </c>
      <c r="D24" s="98">
        <v>835</v>
      </c>
      <c r="E24" s="87">
        <v>6277</v>
      </c>
      <c r="F24" s="87">
        <v>1860</v>
      </c>
      <c r="G24" s="87">
        <v>61</v>
      </c>
      <c r="H24" s="87">
        <v>141</v>
      </c>
      <c r="I24" s="87">
        <v>19018</v>
      </c>
      <c r="J24" s="87">
        <v>12884</v>
      </c>
      <c r="K24" s="87">
        <v>2137</v>
      </c>
      <c r="L24" s="101">
        <f>K24+J24+I24+H24+G24+F24+E24+D24</f>
        <v>43213</v>
      </c>
      <c r="M24" s="98">
        <v>80</v>
      </c>
      <c r="N24" s="87">
        <v>86</v>
      </c>
      <c r="O24" s="87">
        <v>93</v>
      </c>
      <c r="P24" s="87">
        <v>28891</v>
      </c>
      <c r="Q24" s="87">
        <v>329</v>
      </c>
      <c r="R24" s="87">
        <v>26814</v>
      </c>
      <c r="S24" s="87">
        <v>180</v>
      </c>
      <c r="T24" s="87">
        <v>150</v>
      </c>
      <c r="U24" s="77">
        <v>0</v>
      </c>
      <c r="V24" s="88">
        <f t="shared" si="1"/>
        <v>56623</v>
      </c>
      <c r="W24" s="76">
        <v>0</v>
      </c>
      <c r="X24" s="77">
        <v>0</v>
      </c>
      <c r="Y24" s="77">
        <v>0</v>
      </c>
      <c r="Z24" s="77">
        <v>0</v>
      </c>
      <c r="AA24" s="87">
        <v>100</v>
      </c>
      <c r="AB24" s="77">
        <v>0</v>
      </c>
      <c r="AC24" s="77">
        <v>0</v>
      </c>
      <c r="AD24" s="88">
        <f t="shared" si="2"/>
        <v>100</v>
      </c>
      <c r="AE24" s="89">
        <f t="shared" si="3"/>
        <v>103236</v>
      </c>
      <c r="AG24" s="27"/>
    </row>
    <row r="25" spans="5:11" ht="15">
      <c r="E25" s="1"/>
      <c r="F25" s="1"/>
      <c r="G25" s="1"/>
      <c r="H25" s="1"/>
      <c r="I25" s="1"/>
      <c r="J25" s="1"/>
      <c r="K25" s="1"/>
    </row>
    <row r="26" spans="5:11" ht="18.75" customHeight="1">
      <c r="E26" s="1"/>
      <c r="F26" s="1"/>
      <c r="G26" s="1"/>
      <c r="H26" s="1"/>
      <c r="I26" s="1"/>
      <c r="J26" s="1"/>
      <c r="K26" s="1"/>
    </row>
    <row r="27" spans="5:14" ht="15">
      <c r="E27" s="1"/>
      <c r="F27" s="1"/>
      <c r="G27" s="1"/>
      <c r="H27" s="1"/>
      <c r="I27" s="1"/>
      <c r="J27" s="1"/>
      <c r="K27" s="1"/>
      <c r="N27" s="27"/>
    </row>
    <row r="28" ht="15">
      <c r="N28" s="27"/>
    </row>
    <row r="29" ht="15">
      <c r="N29" s="27"/>
    </row>
    <row r="30" ht="15">
      <c r="N30" s="27"/>
    </row>
    <row r="31" ht="15">
      <c r="N31" s="27"/>
    </row>
    <row r="32" ht="15">
      <c r="N32" s="27"/>
    </row>
    <row r="33" ht="15">
      <c r="N33" s="27"/>
    </row>
    <row r="34" ht="15">
      <c r="N34" s="27"/>
    </row>
    <row r="35" ht="15">
      <c r="N35" s="27"/>
    </row>
    <row r="36" ht="15">
      <c r="N36" s="27"/>
    </row>
  </sheetData>
  <sheetProtection/>
  <mergeCells count="11">
    <mergeCell ref="A4:A7"/>
    <mergeCell ref="A8:A10"/>
    <mergeCell ref="A11:A13"/>
    <mergeCell ref="A18:A23"/>
    <mergeCell ref="A2:B2"/>
    <mergeCell ref="A1:AE1"/>
    <mergeCell ref="D2:L2"/>
    <mergeCell ref="M2:V2"/>
    <mergeCell ref="W2:AD2"/>
    <mergeCell ref="AE2:AE3"/>
    <mergeCell ref="A14:A16"/>
  </mergeCells>
  <printOptions/>
  <pageMargins left="0.75" right="0.75" top="0.75" bottom="0.75" header="0.5" footer="0.5"/>
  <pageSetup horizontalDpi="600" verticalDpi="600" orientation="landscape" scale="80" r:id="rId1"/>
  <ignoredErrors>
    <ignoredError sqref="V7:V23 H16 L7:L23" formula="1"/>
    <ignoredError sqref="C23 W23 Y23:Z23 AB23 X23 AC23 AA23 M23:U23 J10 D23:K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Јелена Милић МПШВ</cp:lastModifiedBy>
  <cp:lastPrinted>2014-09-25T09:28:03Z</cp:lastPrinted>
  <dcterms:created xsi:type="dcterms:W3CDTF">2013-03-15T11:47:13Z</dcterms:created>
  <dcterms:modified xsi:type="dcterms:W3CDTF">2023-08-01T10:49:42Z</dcterms:modified>
  <cp:category/>
  <cp:version/>
  <cp:contentType/>
  <cp:contentStatus/>
</cp:coreProperties>
</file>